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2" i="1" l="1"/>
  <c r="O10" i="1" l="1"/>
  <c r="O8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 s="1"/>
  <c r="N26" i="1" s="1"/>
  <c r="X21" i="1"/>
  <c r="H26" i="1" s="1"/>
  <c r="W21" i="1"/>
  <c r="G26" i="1" s="1"/>
  <c r="V21" i="1"/>
  <c r="F26" i="1" s="1"/>
  <c r="U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O21" i="1" l="1"/>
  <c r="H28" i="1"/>
  <c r="G28" i="1"/>
  <c r="L26" i="1"/>
  <c r="L25" i="1"/>
  <c r="E28" i="1"/>
  <c r="L28" i="1" s="1"/>
  <c r="M25" i="1"/>
  <c r="I28" i="1"/>
  <c r="F28" i="1"/>
  <c r="K25" i="1"/>
  <c r="M26" i="1"/>
  <c r="K26" i="1"/>
  <c r="D22" i="1"/>
  <c r="K28" i="1" l="1"/>
  <c r="M28" i="1"/>
  <c r="N21" i="1"/>
  <c r="N25" i="1" s="1"/>
  <c r="O25" i="1"/>
  <c r="O28" i="1" s="1"/>
  <c r="N28" i="1" s="1"/>
</calcChain>
</file>

<file path=xl/sharedStrings.xml><?xml version="1.0" encoding="utf-8"?>
<sst xmlns="http://schemas.openxmlformats.org/spreadsheetml/2006/main" count="113" uniqueCount="67">
  <si>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</si>
  <si>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</si>
  <si>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</si>
  <si>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</si>
  <si>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</si>
  <si>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</si>
  <si>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</si>
  <si>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</si>
  <si>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</si>
  <si>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</si>
  <si>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</si>
  <si>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</si>
  <si>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</si>
  <si>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</si>
  <si>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</si>
  <si>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</si>
  <si>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</si>
  <si>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</si>
  <si>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</si>
  <si>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</si>
  <si>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</si>
  <si>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</si>
  <si>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</si>
  <si>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</si>
  <si>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</si>
  <si>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</si>
  <si>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</si>
  <si>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</si>
  <si>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</si>
  <si>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</si>
  <si>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</si>
  <si>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</si>
  <si>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</si>
  <si>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</si>
  <si>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</si>
  <si>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Karoliina Koski</t>
  </si>
  <si>
    <t>Lukko</t>
  </si>
  <si>
    <t>1.  ottelu</t>
  </si>
  <si>
    <t>ykköspesis</t>
  </si>
  <si>
    <t>LaJy</t>
  </si>
  <si>
    <t>10.05. 2011  Lukko - Pesä Ysit  1-2  (2-1, 2-11, 0-4)</t>
  </si>
  <si>
    <t>10.  ottelu</t>
  </si>
  <si>
    <t>18.06. 2011  SiiPe - Lukko  0-2  (3-7, 1-8)</t>
  </si>
  <si>
    <t>21.  ottelu</t>
  </si>
  <si>
    <t>31.07. 2011  Lukko - SiiPe  2-0  (9-0, 6-5)</t>
  </si>
  <si>
    <t xml:space="preserve">  19 v   0 kk 22 pv</t>
  </si>
  <si>
    <t xml:space="preserve">  19 v   3 kk 13 pv</t>
  </si>
  <si>
    <t xml:space="preserve">  19 v   2 kk   0 pv</t>
  </si>
  <si>
    <t>7.</t>
  </si>
  <si>
    <t>18.4.1992   Laitila</t>
  </si>
  <si>
    <t>Seurat</t>
  </si>
  <si>
    <t>LaJy = Laitilan Jyske  (1911),  kasvattajaseura</t>
  </si>
  <si>
    <t>Fera 2</t>
  </si>
  <si>
    <t>Fera = Fera, Rauma  (1958)</t>
  </si>
  <si>
    <t>suomensarja</t>
  </si>
  <si>
    <t>Lukko = Fera, Rauma  (1958)</t>
  </si>
  <si>
    <t>6.</t>
  </si>
  <si>
    <t>5.</t>
  </si>
  <si>
    <t>3.</t>
  </si>
  <si>
    <t>4.</t>
  </si>
  <si>
    <t>114.  ottelu</t>
  </si>
  <si>
    <t>27.07. 2016  ViPa - Lukko  0-2  (0-14, 3-4)</t>
  </si>
  <si>
    <t>Fera</t>
  </si>
  <si>
    <t>L+T</t>
  </si>
  <si>
    <t>Lyöty</t>
  </si>
  <si>
    <t xml:space="preserve">Tuotu 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</si>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</sst>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8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5" customWidth="1"/>
    <col min="37" max="37" width="6.7109375" style="25" customWidth="1"/>
    <col min="38" max="38" width="9.140625" style="25"/>
    <col min="39" max="39" width="48.42578125" style="25" customWidth="1"/>
    <col min="40" max="16384" width="9.140625" style="25"/>
  </cols>
  <sheetData>
    <row r="1" spans="1:42" s="9" customFormat="1" ht="15" customHeight="1" x14ac:dyDescent="0.25">
      <c r="A1" s="1"/>
      <c r="B1" s="2" t="s">
        <v>35</v>
      </c>
      <c r="C1" s="2"/>
      <c r="D1" s="3"/>
      <c r="E1" s="4" t="s">
        <v>49</v>
      </c>
      <c r="F1" s="5"/>
      <c r="G1" s="6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2008</v>
      </c>
      <c r="C4" s="26"/>
      <c r="D4" s="27" t="s">
        <v>39</v>
      </c>
      <c r="E4" s="26"/>
      <c r="F4" s="28" t="s">
        <v>38</v>
      </c>
      <c r="G4" s="64"/>
      <c r="H4" s="63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41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2009</v>
      </c>
      <c r="C5" s="26"/>
      <c r="D5" s="27" t="s">
        <v>39</v>
      </c>
      <c r="E5" s="26"/>
      <c r="F5" s="28" t="s">
        <v>38</v>
      </c>
      <c r="G5" s="64"/>
      <c r="H5" s="63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2010</v>
      </c>
      <c r="C6" s="26"/>
      <c r="D6" s="27" t="s">
        <v>39</v>
      </c>
      <c r="E6" s="26"/>
      <c r="F6" s="28" t="s">
        <v>38</v>
      </c>
      <c r="G6" s="64"/>
      <c r="H6" s="63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2011</v>
      </c>
      <c r="C7" s="26"/>
      <c r="D7" s="27" t="s">
        <v>52</v>
      </c>
      <c r="E7" s="26"/>
      <c r="F7" s="28" t="s">
        <v>38</v>
      </c>
      <c r="G7" s="64"/>
      <c r="H7" s="63"/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41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30">
        <v>2011</v>
      </c>
      <c r="C8" s="30" t="s">
        <v>48</v>
      </c>
      <c r="D8" s="32" t="s">
        <v>36</v>
      </c>
      <c r="E8" s="30">
        <v>22</v>
      </c>
      <c r="F8" s="30">
        <v>0</v>
      </c>
      <c r="G8" s="30">
        <v>1</v>
      </c>
      <c r="H8" s="30">
        <v>3</v>
      </c>
      <c r="I8" s="30">
        <v>35</v>
      </c>
      <c r="J8" s="30">
        <v>19</v>
      </c>
      <c r="K8" s="30">
        <v>15</v>
      </c>
      <c r="L8" s="30">
        <v>0</v>
      </c>
      <c r="M8" s="30">
        <v>1</v>
      </c>
      <c r="N8" s="33">
        <v>0.318</v>
      </c>
      <c r="O8" s="34">
        <f>PRODUCT(I8/N8)</f>
        <v>110.062893081761</v>
      </c>
      <c r="P8" s="18"/>
      <c r="Q8" s="18"/>
      <c r="R8" s="18"/>
      <c r="S8" s="18"/>
      <c r="T8" s="41"/>
      <c r="U8" s="30">
        <v>3</v>
      </c>
      <c r="V8" s="30">
        <v>0</v>
      </c>
      <c r="W8" s="30">
        <v>0</v>
      </c>
      <c r="X8" s="30">
        <v>0</v>
      </c>
      <c r="Y8" s="30">
        <v>3</v>
      </c>
      <c r="Z8" s="31"/>
      <c r="AA8" s="31"/>
      <c r="AB8" s="31"/>
      <c r="AC8" s="31"/>
      <c r="AD8" s="31"/>
      <c r="AE8" s="30"/>
      <c r="AF8" s="30"/>
      <c r="AG8" s="35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65">
        <v>2012</v>
      </c>
      <c r="C9" s="65"/>
      <c r="D9" s="66" t="s">
        <v>52</v>
      </c>
      <c r="E9" s="65"/>
      <c r="F9" s="67" t="s">
        <v>54</v>
      </c>
      <c r="G9" s="68"/>
      <c r="H9" s="69"/>
      <c r="I9" s="65"/>
      <c r="J9" s="65"/>
      <c r="K9" s="65"/>
      <c r="L9" s="65"/>
      <c r="M9" s="65"/>
      <c r="N9" s="70"/>
      <c r="O9" s="34">
        <v>0</v>
      </c>
      <c r="P9" s="18"/>
      <c r="Q9" s="18"/>
      <c r="R9" s="18"/>
      <c r="S9" s="18"/>
      <c r="T9" s="41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5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30">
        <v>2012</v>
      </c>
      <c r="C10" s="30" t="s">
        <v>48</v>
      </c>
      <c r="D10" s="32" t="s">
        <v>36</v>
      </c>
      <c r="E10" s="30">
        <v>7</v>
      </c>
      <c r="F10" s="30">
        <v>0</v>
      </c>
      <c r="G10" s="30">
        <v>1</v>
      </c>
      <c r="H10" s="30">
        <v>1</v>
      </c>
      <c r="I10" s="30">
        <v>10</v>
      </c>
      <c r="J10" s="30">
        <v>3</v>
      </c>
      <c r="K10" s="30">
        <v>2</v>
      </c>
      <c r="L10" s="30">
        <v>4</v>
      </c>
      <c r="M10" s="30">
        <v>1</v>
      </c>
      <c r="N10" s="33">
        <v>0.27800000000000002</v>
      </c>
      <c r="O10" s="34">
        <f>PRODUCT(I10/N10)</f>
        <v>35.97122302158273</v>
      </c>
      <c r="P10" s="18"/>
      <c r="Q10" s="18"/>
      <c r="R10" s="18"/>
      <c r="S10" s="18"/>
      <c r="T10" s="41"/>
      <c r="U10" s="30"/>
      <c r="V10" s="30"/>
      <c r="W10" s="30"/>
      <c r="X10" s="30"/>
      <c r="Y10" s="30"/>
      <c r="Z10" s="31"/>
      <c r="AA10" s="31"/>
      <c r="AB10" s="31"/>
      <c r="AC10" s="31"/>
      <c r="AD10" s="31"/>
      <c r="AE10" s="30"/>
      <c r="AF10" s="30"/>
      <c r="AG10" s="35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2013</v>
      </c>
      <c r="C11" s="26"/>
      <c r="D11" s="27" t="s">
        <v>39</v>
      </c>
      <c r="E11" s="26"/>
      <c r="F11" s="28" t="s">
        <v>38</v>
      </c>
      <c r="G11" s="64"/>
      <c r="H11" s="63"/>
      <c r="I11" s="26"/>
      <c r="J11" s="26"/>
      <c r="K11" s="26"/>
      <c r="L11" s="26"/>
      <c r="M11" s="26"/>
      <c r="N11" s="29"/>
      <c r="O11" s="24">
        <v>0</v>
      </c>
      <c r="P11" s="18"/>
      <c r="Q11" s="18"/>
      <c r="R11" s="18"/>
      <c r="S11" s="18"/>
      <c r="T11" s="41"/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30">
        <v>2013</v>
      </c>
      <c r="C12" s="30" t="s">
        <v>56</v>
      </c>
      <c r="D12" s="32" t="s">
        <v>36</v>
      </c>
      <c r="E12" s="30">
        <v>10</v>
      </c>
      <c r="F12" s="30">
        <v>0</v>
      </c>
      <c r="G12" s="30">
        <v>1</v>
      </c>
      <c r="H12" s="30">
        <v>3</v>
      </c>
      <c r="I12" s="30">
        <v>15</v>
      </c>
      <c r="J12" s="30">
        <v>8</v>
      </c>
      <c r="K12" s="30">
        <v>3</v>
      </c>
      <c r="L12" s="30">
        <v>3</v>
      </c>
      <c r="M12" s="30">
        <v>1</v>
      </c>
      <c r="N12" s="33">
        <v>0.36580000000000001</v>
      </c>
      <c r="O12" s="34">
        <f>PRODUCT(I12/N12)</f>
        <v>41.006014215418261</v>
      </c>
      <c r="P12" s="18"/>
      <c r="Q12" s="18"/>
      <c r="R12" s="18"/>
      <c r="S12" s="18"/>
      <c r="T12" s="41"/>
      <c r="U12" s="30">
        <v>3</v>
      </c>
      <c r="V12" s="30">
        <v>0</v>
      </c>
      <c r="W12" s="30">
        <v>0</v>
      </c>
      <c r="X12" s="30">
        <v>1</v>
      </c>
      <c r="Y12" s="30">
        <v>3</v>
      </c>
      <c r="Z12" s="31"/>
      <c r="AA12" s="31"/>
      <c r="AB12" s="31"/>
      <c r="AC12" s="31"/>
      <c r="AD12" s="31"/>
      <c r="AE12" s="30"/>
      <c r="AF12" s="30"/>
      <c r="AG12" s="35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2014</v>
      </c>
      <c r="C13" s="26"/>
      <c r="D13" s="27" t="s">
        <v>39</v>
      </c>
      <c r="E13" s="26"/>
      <c r="F13" s="28" t="s">
        <v>38</v>
      </c>
      <c r="G13" s="64"/>
      <c r="H13" s="63"/>
      <c r="I13" s="26"/>
      <c r="J13" s="26"/>
      <c r="K13" s="26"/>
      <c r="L13" s="26"/>
      <c r="M13" s="26"/>
      <c r="N13" s="29"/>
      <c r="O13" s="24">
        <v>0</v>
      </c>
      <c r="P13" s="18"/>
      <c r="Q13" s="18"/>
      <c r="R13" s="18"/>
      <c r="S13" s="18"/>
      <c r="T13" s="41"/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30">
        <v>2014</v>
      </c>
      <c r="C14" s="30" t="s">
        <v>57</v>
      </c>
      <c r="D14" s="32" t="s">
        <v>36</v>
      </c>
      <c r="E14" s="30">
        <v>14</v>
      </c>
      <c r="F14" s="30">
        <v>0</v>
      </c>
      <c r="G14" s="30">
        <v>1</v>
      </c>
      <c r="H14" s="30">
        <v>0</v>
      </c>
      <c r="I14" s="30">
        <v>18</v>
      </c>
      <c r="J14" s="30">
        <v>9</v>
      </c>
      <c r="K14" s="30">
        <v>4</v>
      </c>
      <c r="L14" s="30">
        <v>4</v>
      </c>
      <c r="M14" s="30">
        <v>1</v>
      </c>
      <c r="N14" s="33">
        <v>0.23400000000000001</v>
      </c>
      <c r="O14" s="34">
        <f>PRODUCT(I14/N14)</f>
        <v>76.92307692307692</v>
      </c>
      <c r="P14" s="18"/>
      <c r="Q14" s="18"/>
      <c r="R14" s="18"/>
      <c r="S14" s="18"/>
      <c r="T14" s="41"/>
      <c r="U14" s="30">
        <v>4</v>
      </c>
      <c r="V14" s="30">
        <v>0</v>
      </c>
      <c r="W14" s="30">
        <v>0</v>
      </c>
      <c r="X14" s="30">
        <v>0</v>
      </c>
      <c r="Y14" s="30">
        <v>2</v>
      </c>
      <c r="Z14" s="31"/>
      <c r="AA14" s="31"/>
      <c r="AB14" s="31"/>
      <c r="AC14" s="31"/>
      <c r="AD14" s="31"/>
      <c r="AE14" s="30"/>
      <c r="AF14" s="30"/>
      <c r="AG14" s="35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30">
        <v>2015</v>
      </c>
      <c r="C15" s="30" t="s">
        <v>58</v>
      </c>
      <c r="D15" s="32" t="s">
        <v>36</v>
      </c>
      <c r="E15" s="30">
        <v>24</v>
      </c>
      <c r="F15" s="30">
        <v>0</v>
      </c>
      <c r="G15" s="30">
        <v>1</v>
      </c>
      <c r="H15" s="30">
        <v>4</v>
      </c>
      <c r="I15" s="30">
        <v>58</v>
      </c>
      <c r="J15" s="30">
        <v>48</v>
      </c>
      <c r="K15" s="30">
        <v>6</v>
      </c>
      <c r="L15" s="30">
        <v>3</v>
      </c>
      <c r="M15" s="30">
        <v>1</v>
      </c>
      <c r="N15" s="33">
        <v>0.54710000000000003</v>
      </c>
      <c r="O15" s="34">
        <v>106</v>
      </c>
      <c r="P15" s="18"/>
      <c r="Q15" s="18"/>
      <c r="R15" s="18"/>
      <c r="S15" s="18"/>
      <c r="T15" s="41"/>
      <c r="U15" s="30">
        <v>9</v>
      </c>
      <c r="V15" s="30">
        <v>0</v>
      </c>
      <c r="W15" s="30">
        <v>0</v>
      </c>
      <c r="X15" s="30">
        <v>0</v>
      </c>
      <c r="Y15" s="30">
        <v>29</v>
      </c>
      <c r="Z15" s="31"/>
      <c r="AA15" s="31"/>
      <c r="AB15" s="31"/>
      <c r="AC15" s="31"/>
      <c r="AD15" s="31"/>
      <c r="AE15" s="30"/>
      <c r="AF15" s="30"/>
      <c r="AG15" s="35"/>
      <c r="AH15" s="30"/>
      <c r="AI15" s="30"/>
      <c r="AJ15" s="30">
        <v>1</v>
      </c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30">
        <v>2016</v>
      </c>
      <c r="C16" s="30" t="s">
        <v>59</v>
      </c>
      <c r="D16" s="32" t="s">
        <v>36</v>
      </c>
      <c r="E16" s="30">
        <v>22</v>
      </c>
      <c r="F16" s="30">
        <v>1</v>
      </c>
      <c r="G16" s="30">
        <v>2</v>
      </c>
      <c r="H16" s="30">
        <v>5</v>
      </c>
      <c r="I16" s="30">
        <v>55</v>
      </c>
      <c r="J16" s="30">
        <v>39</v>
      </c>
      <c r="K16" s="30">
        <v>6</v>
      </c>
      <c r="L16" s="30">
        <v>7</v>
      </c>
      <c r="M16" s="30">
        <v>3</v>
      </c>
      <c r="N16" s="33">
        <v>0.505</v>
      </c>
      <c r="O16" s="34">
        <v>109</v>
      </c>
      <c r="P16" s="18"/>
      <c r="Q16" s="18"/>
      <c r="R16" s="18"/>
      <c r="S16" s="18"/>
      <c r="T16" s="41"/>
      <c r="U16" s="30">
        <v>9</v>
      </c>
      <c r="V16" s="30">
        <v>0</v>
      </c>
      <c r="W16" s="30">
        <v>0</v>
      </c>
      <c r="X16" s="30">
        <v>0</v>
      </c>
      <c r="Y16" s="30">
        <v>21</v>
      </c>
      <c r="Z16" s="31"/>
      <c r="AA16" s="31"/>
      <c r="AB16" s="31"/>
      <c r="AC16" s="31"/>
      <c r="AD16" s="31"/>
      <c r="AE16" s="30"/>
      <c r="AF16" s="30"/>
      <c r="AG16" s="35"/>
      <c r="AH16" s="30"/>
      <c r="AI16" s="30"/>
      <c r="AJ16" s="30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0">
        <v>2017</v>
      </c>
      <c r="C17" s="30" t="s">
        <v>56</v>
      </c>
      <c r="D17" s="32" t="s">
        <v>36</v>
      </c>
      <c r="E17" s="30">
        <v>26</v>
      </c>
      <c r="F17" s="30">
        <v>0</v>
      </c>
      <c r="G17" s="30">
        <v>5</v>
      </c>
      <c r="H17" s="30">
        <v>2</v>
      </c>
      <c r="I17" s="30">
        <v>59</v>
      </c>
      <c r="J17" s="30">
        <v>43</v>
      </c>
      <c r="K17" s="30">
        <v>6</v>
      </c>
      <c r="L17" s="30">
        <v>5</v>
      </c>
      <c r="M17" s="30">
        <v>5</v>
      </c>
      <c r="N17" s="33">
        <v>0.47199999999999998</v>
      </c>
      <c r="O17" s="34">
        <v>125</v>
      </c>
      <c r="P17" s="18"/>
      <c r="Q17" s="18"/>
      <c r="R17" s="18"/>
      <c r="S17" s="18"/>
      <c r="T17" s="41"/>
      <c r="U17" s="30">
        <v>3</v>
      </c>
      <c r="V17" s="30">
        <v>0</v>
      </c>
      <c r="W17" s="30">
        <v>0</v>
      </c>
      <c r="X17" s="30">
        <v>0</v>
      </c>
      <c r="Y17" s="30">
        <v>11</v>
      </c>
      <c r="Z17" s="31"/>
      <c r="AA17" s="31"/>
      <c r="AB17" s="31"/>
      <c r="AC17" s="31"/>
      <c r="AD17" s="31"/>
      <c r="AE17" s="30"/>
      <c r="AF17" s="30"/>
      <c r="AG17" s="35"/>
      <c r="AH17" s="30"/>
      <c r="AI17" s="30"/>
      <c r="AJ17" s="30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0">
        <v>2018</v>
      </c>
      <c r="C18" s="30" t="s">
        <v>56</v>
      </c>
      <c r="D18" s="32" t="s">
        <v>62</v>
      </c>
      <c r="E18" s="30">
        <v>22</v>
      </c>
      <c r="F18" s="30">
        <v>0</v>
      </c>
      <c r="G18" s="30">
        <v>4</v>
      </c>
      <c r="H18" s="30">
        <v>0</v>
      </c>
      <c r="I18" s="30">
        <v>41</v>
      </c>
      <c r="J18" s="30">
        <v>24</v>
      </c>
      <c r="K18" s="30">
        <v>5</v>
      </c>
      <c r="L18" s="30">
        <v>8</v>
      </c>
      <c r="M18" s="30">
        <v>4</v>
      </c>
      <c r="N18" s="33">
        <v>0.36930000000000002</v>
      </c>
      <c r="O18" s="34">
        <v>111</v>
      </c>
      <c r="P18" s="18"/>
      <c r="Q18" s="18"/>
      <c r="R18" s="18"/>
      <c r="S18" s="18"/>
      <c r="T18" s="41"/>
      <c r="U18" s="30">
        <v>3</v>
      </c>
      <c r="V18" s="30">
        <v>0</v>
      </c>
      <c r="W18" s="30">
        <v>0</v>
      </c>
      <c r="X18" s="30">
        <v>0</v>
      </c>
      <c r="Y18" s="30">
        <v>7</v>
      </c>
      <c r="Z18" s="31"/>
      <c r="AA18" s="31"/>
      <c r="AB18" s="31"/>
      <c r="AC18" s="31"/>
      <c r="AD18" s="31"/>
      <c r="AE18" s="30"/>
      <c r="AF18" s="30"/>
      <c r="AG18" s="35"/>
      <c r="AH18" s="30"/>
      <c r="AI18" s="30"/>
      <c r="AJ18" s="30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0">
        <v>2019</v>
      </c>
      <c r="C19" s="30" t="s">
        <v>48</v>
      </c>
      <c r="D19" s="32" t="s">
        <v>62</v>
      </c>
      <c r="E19" s="30">
        <v>22</v>
      </c>
      <c r="F19" s="30">
        <v>1</v>
      </c>
      <c r="G19" s="30">
        <v>4</v>
      </c>
      <c r="H19" s="30">
        <v>4</v>
      </c>
      <c r="I19" s="30">
        <v>48</v>
      </c>
      <c r="J19" s="30">
        <v>26</v>
      </c>
      <c r="K19" s="30">
        <v>8</v>
      </c>
      <c r="L19" s="30">
        <v>9</v>
      </c>
      <c r="M19" s="30">
        <v>5</v>
      </c>
      <c r="N19" s="33">
        <v>0.45283018867924529</v>
      </c>
      <c r="O19" s="34">
        <v>106</v>
      </c>
      <c r="P19" s="18"/>
      <c r="Q19" s="18"/>
      <c r="R19" s="18"/>
      <c r="S19" s="18"/>
      <c r="T19" s="41"/>
      <c r="U19" s="30">
        <v>3</v>
      </c>
      <c r="V19" s="30">
        <v>0</v>
      </c>
      <c r="W19" s="30">
        <v>1</v>
      </c>
      <c r="X19" s="30">
        <v>0</v>
      </c>
      <c r="Y19" s="30">
        <v>6</v>
      </c>
      <c r="Z19" s="31"/>
      <c r="AA19" s="31"/>
      <c r="AB19" s="31"/>
      <c r="AC19" s="31"/>
      <c r="AD19" s="31"/>
      <c r="AE19" s="30"/>
      <c r="AF19" s="30"/>
      <c r="AG19" s="35"/>
      <c r="AH19" s="30"/>
      <c r="AI19" s="30"/>
      <c r="AJ19" s="30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0">
        <v>2020</v>
      </c>
      <c r="C20" s="30" t="s">
        <v>66</v>
      </c>
      <c r="D20" s="32" t="s">
        <v>62</v>
      </c>
      <c r="E20" s="30">
        <v>20</v>
      </c>
      <c r="F20" s="30">
        <v>0</v>
      </c>
      <c r="G20" s="30">
        <v>3</v>
      </c>
      <c r="H20" s="30">
        <v>2</v>
      </c>
      <c r="I20" s="30">
        <v>18</v>
      </c>
      <c r="J20" s="30">
        <v>3</v>
      </c>
      <c r="K20" s="30">
        <v>3</v>
      </c>
      <c r="L20" s="30">
        <v>9</v>
      </c>
      <c r="M20" s="30">
        <v>3</v>
      </c>
      <c r="N20" s="33">
        <v>0.34599999999999997</v>
      </c>
      <c r="O20" s="34">
        <v>52</v>
      </c>
      <c r="P20" s="18"/>
      <c r="Q20" s="18"/>
      <c r="R20" s="18"/>
      <c r="S20" s="18"/>
      <c r="T20" s="41"/>
      <c r="U20" s="30">
        <v>2</v>
      </c>
      <c r="V20" s="30">
        <v>0</v>
      </c>
      <c r="W20" s="30">
        <v>1</v>
      </c>
      <c r="X20" s="30">
        <v>0</v>
      </c>
      <c r="Y20" s="30">
        <v>4</v>
      </c>
      <c r="Z20" s="31"/>
      <c r="AA20" s="31"/>
      <c r="AB20" s="31"/>
      <c r="AC20" s="31"/>
      <c r="AD20" s="31"/>
      <c r="AE20" s="30"/>
      <c r="AF20" s="30"/>
      <c r="AG20" s="35"/>
      <c r="AH20" s="30"/>
      <c r="AI20" s="30"/>
      <c r="AJ20" s="30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6" t="s">
        <v>9</v>
      </c>
      <c r="C21" s="17"/>
      <c r="D21" s="15"/>
      <c r="E21" s="18">
        <f t="shared" ref="E21:M21" si="0">SUM(E4:E20)</f>
        <v>189</v>
      </c>
      <c r="F21" s="18">
        <f t="shared" si="0"/>
        <v>2</v>
      </c>
      <c r="G21" s="18">
        <f t="shared" si="0"/>
        <v>23</v>
      </c>
      <c r="H21" s="18">
        <f t="shared" si="0"/>
        <v>24</v>
      </c>
      <c r="I21" s="18">
        <f t="shared" si="0"/>
        <v>357</v>
      </c>
      <c r="J21" s="18">
        <f t="shared" si="0"/>
        <v>222</v>
      </c>
      <c r="K21" s="18">
        <f t="shared" si="0"/>
        <v>58</v>
      </c>
      <c r="L21" s="18">
        <f t="shared" si="0"/>
        <v>52</v>
      </c>
      <c r="M21" s="18">
        <f t="shared" si="0"/>
        <v>25</v>
      </c>
      <c r="N21" s="36">
        <f>PRODUCT(I21/O21)</f>
        <v>0.40895194326454526</v>
      </c>
      <c r="O21" s="34">
        <f>SUM(O8:O20)</f>
        <v>872.96320724183897</v>
      </c>
      <c r="P21" s="18"/>
      <c r="Q21" s="18"/>
      <c r="R21" s="18"/>
      <c r="S21" s="18"/>
      <c r="T21" s="41"/>
      <c r="U21" s="18">
        <f t="shared" ref="U21:AJ21" si="1">SUM(U4:U20)</f>
        <v>39</v>
      </c>
      <c r="V21" s="18">
        <f t="shared" si="1"/>
        <v>0</v>
      </c>
      <c r="W21" s="18">
        <f t="shared" si="1"/>
        <v>2</v>
      </c>
      <c r="X21" s="18">
        <f t="shared" si="1"/>
        <v>1</v>
      </c>
      <c r="Y21" s="18">
        <f t="shared" si="1"/>
        <v>86</v>
      </c>
      <c r="Z21" s="18">
        <f t="shared" si="1"/>
        <v>0</v>
      </c>
      <c r="AA21" s="18">
        <f t="shared" si="1"/>
        <v>0</v>
      </c>
      <c r="AB21" s="18">
        <f t="shared" si="1"/>
        <v>0</v>
      </c>
      <c r="AC21" s="18">
        <f t="shared" si="1"/>
        <v>0</v>
      </c>
      <c r="AD21" s="18">
        <f t="shared" si="1"/>
        <v>0</v>
      </c>
      <c r="AE21" s="18">
        <f t="shared" si="1"/>
        <v>0</v>
      </c>
      <c r="AF21" s="18">
        <f t="shared" si="1"/>
        <v>0</v>
      </c>
      <c r="AG21" s="18">
        <f t="shared" si="1"/>
        <v>0</v>
      </c>
      <c r="AH21" s="18">
        <f t="shared" si="1"/>
        <v>0</v>
      </c>
      <c r="AI21" s="18">
        <f t="shared" si="1"/>
        <v>0</v>
      </c>
      <c r="AJ21" s="18">
        <f t="shared" si="1"/>
        <v>1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2" t="s">
        <v>2</v>
      </c>
      <c r="C22" s="37"/>
      <c r="D22" s="38">
        <f>SUM(F21:H21)+((I21-F21-G21)/3)+(E21/3)+(AE21*25)+(AF21*25)+(AG21*10)+(AH21*25)+(AI21*20)+(AJ21*15)</f>
        <v>237.66666666666669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0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41"/>
      <c r="P23" s="41"/>
      <c r="Q23" s="41"/>
      <c r="R23" s="41"/>
      <c r="S23" s="41"/>
      <c r="T23" s="4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22" t="s">
        <v>16</v>
      </c>
      <c r="C24" s="43"/>
      <c r="D24" s="43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25</v>
      </c>
      <c r="L24" s="18" t="s">
        <v>26</v>
      </c>
      <c r="M24" s="18" t="s">
        <v>27</v>
      </c>
      <c r="N24" s="18" t="s">
        <v>21</v>
      </c>
      <c r="O24" s="24"/>
      <c r="P24" s="44" t="s">
        <v>32</v>
      </c>
      <c r="Q24" s="12"/>
      <c r="R24" s="12"/>
      <c r="S24" s="12"/>
      <c r="T24" s="45"/>
      <c r="U24" s="45"/>
      <c r="V24" s="45"/>
      <c r="W24" s="45"/>
      <c r="X24" s="45"/>
      <c r="Y24" s="12"/>
      <c r="Z24" s="12"/>
      <c r="AA24" s="12"/>
      <c r="AB24" s="12"/>
      <c r="AC24" s="12"/>
      <c r="AD24" s="12"/>
      <c r="AE24" s="12"/>
      <c r="AF24" s="11"/>
      <c r="AG24" s="12"/>
      <c r="AH24" s="12"/>
      <c r="AI24" s="12"/>
      <c r="AJ24" s="46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44" t="s">
        <v>17</v>
      </c>
      <c r="C25" s="12"/>
      <c r="D25" s="46"/>
      <c r="E25" s="30">
        <f>PRODUCT(E21)</f>
        <v>189</v>
      </c>
      <c r="F25" s="30">
        <f>PRODUCT(F21)</f>
        <v>2</v>
      </c>
      <c r="G25" s="30">
        <f>PRODUCT(G21)</f>
        <v>23</v>
      </c>
      <c r="H25" s="30">
        <f>PRODUCT(H21)</f>
        <v>24</v>
      </c>
      <c r="I25" s="30">
        <f>PRODUCT(I21)</f>
        <v>357</v>
      </c>
      <c r="J25" s="1"/>
      <c r="K25" s="47">
        <f>PRODUCT((F25+G25)/E25)</f>
        <v>0.13227513227513227</v>
      </c>
      <c r="L25" s="47">
        <f>PRODUCT(H25/E25)</f>
        <v>0.12698412698412698</v>
      </c>
      <c r="M25" s="47">
        <f>PRODUCT(I25/E25)</f>
        <v>1.8888888888888888</v>
      </c>
      <c r="N25" s="33">
        <f>PRODUCT(N21)</f>
        <v>0.40895194326454526</v>
      </c>
      <c r="O25" s="24">
        <f>PRODUCT(O21)</f>
        <v>872.96320724183897</v>
      </c>
      <c r="P25" s="71" t="s">
        <v>33</v>
      </c>
      <c r="Q25" s="72"/>
      <c r="R25" s="73" t="s">
        <v>40</v>
      </c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4" t="s">
        <v>37</v>
      </c>
      <c r="AD25" s="73"/>
      <c r="AE25" s="73"/>
      <c r="AF25" s="75" t="s">
        <v>45</v>
      </c>
      <c r="AG25" s="73"/>
      <c r="AH25" s="73"/>
      <c r="AI25" s="73"/>
      <c r="AJ25" s="76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48" t="s">
        <v>18</v>
      </c>
      <c r="C26" s="49"/>
      <c r="D26" s="50"/>
      <c r="E26" s="30">
        <f>PRODUCT(U21)</f>
        <v>39</v>
      </c>
      <c r="F26" s="30">
        <f>PRODUCT(V21)</f>
        <v>0</v>
      </c>
      <c r="G26" s="30">
        <f>PRODUCT(W21)</f>
        <v>2</v>
      </c>
      <c r="H26" s="30">
        <f>PRODUCT(X21)</f>
        <v>1</v>
      </c>
      <c r="I26" s="30">
        <f>PRODUCT(Y21)</f>
        <v>86</v>
      </c>
      <c r="J26" s="1"/>
      <c r="K26" s="47">
        <f>PRODUCT((F26+G26)/E26)</f>
        <v>5.128205128205128E-2</v>
      </c>
      <c r="L26" s="47">
        <f>PRODUCT(H26/E26)</f>
        <v>2.564102564102564E-2</v>
      </c>
      <c r="M26" s="47">
        <f>PRODUCT(I26/E26)</f>
        <v>2.2051282051282053</v>
      </c>
      <c r="N26" s="33">
        <f>PRODUCT(I26/O26)</f>
        <v>0.50292397660818711</v>
      </c>
      <c r="O26" s="34">
        <v>171</v>
      </c>
      <c r="P26" s="77" t="s">
        <v>64</v>
      </c>
      <c r="Q26" s="78"/>
      <c r="R26" s="79" t="s">
        <v>44</v>
      </c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0" t="s">
        <v>43</v>
      </c>
      <c r="AD26" s="79"/>
      <c r="AE26" s="79"/>
      <c r="AF26" s="81" t="s">
        <v>46</v>
      </c>
      <c r="AG26" s="79"/>
      <c r="AH26" s="79"/>
      <c r="AI26" s="79"/>
      <c r="AJ26" s="82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1" t="s">
        <v>19</v>
      </c>
      <c r="C27" s="52"/>
      <c r="D27" s="53"/>
      <c r="E27" s="31"/>
      <c r="F27" s="31"/>
      <c r="G27" s="31"/>
      <c r="H27" s="31"/>
      <c r="I27" s="31"/>
      <c r="J27" s="1"/>
      <c r="K27" s="54"/>
      <c r="L27" s="54"/>
      <c r="M27" s="54"/>
      <c r="N27" s="55"/>
      <c r="O27" s="24"/>
      <c r="P27" s="77" t="s">
        <v>65</v>
      </c>
      <c r="Q27" s="78"/>
      <c r="R27" s="79" t="s">
        <v>42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 t="s">
        <v>41</v>
      </c>
      <c r="AD27" s="79"/>
      <c r="AE27" s="79"/>
      <c r="AF27" s="81" t="s">
        <v>47</v>
      </c>
      <c r="AG27" s="79"/>
      <c r="AH27" s="79"/>
      <c r="AI27" s="79"/>
      <c r="AJ27" s="82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56" t="s">
        <v>20</v>
      </c>
      <c r="C28" s="57"/>
      <c r="D28" s="58"/>
      <c r="E28" s="18">
        <f>SUM(E25:E27)</f>
        <v>228</v>
      </c>
      <c r="F28" s="18">
        <f>SUM(F25:F27)</f>
        <v>2</v>
      </c>
      <c r="G28" s="18">
        <f>SUM(G25:G27)</f>
        <v>25</v>
      </c>
      <c r="H28" s="18">
        <f>SUM(H25:H27)</f>
        <v>25</v>
      </c>
      <c r="I28" s="18">
        <f>SUM(I25:I27)</f>
        <v>443</v>
      </c>
      <c r="J28" s="1"/>
      <c r="K28" s="59">
        <f>PRODUCT((F28+G28)/E28)</f>
        <v>0.11842105263157894</v>
      </c>
      <c r="L28" s="59">
        <f>PRODUCT(H28/E28)</f>
        <v>0.10964912280701754</v>
      </c>
      <c r="M28" s="59">
        <f>PRODUCT(I28/E28)</f>
        <v>1.9429824561403508</v>
      </c>
      <c r="N28" s="36">
        <f>PRODUCT(I28/O28)</f>
        <v>0.42434445670782817</v>
      </c>
      <c r="O28" s="24">
        <f>SUM(O25:O27)</f>
        <v>1043.963207241839</v>
      </c>
      <c r="P28" s="83" t="s">
        <v>34</v>
      </c>
      <c r="Q28" s="84"/>
      <c r="R28" s="85" t="s">
        <v>61</v>
      </c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 t="s">
        <v>60</v>
      </c>
      <c r="AD28" s="85"/>
      <c r="AE28" s="85"/>
      <c r="AF28" s="87" t="s">
        <v>47</v>
      </c>
      <c r="AG28" s="85"/>
      <c r="AH28" s="85"/>
      <c r="AI28" s="85"/>
      <c r="AJ28" s="88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40"/>
      <c r="C29" s="40"/>
      <c r="D29" s="40"/>
      <c r="E29" s="40"/>
      <c r="F29" s="40"/>
      <c r="G29" s="40"/>
      <c r="H29" s="40"/>
      <c r="I29" s="40"/>
      <c r="J29" s="1"/>
      <c r="K29" s="40"/>
      <c r="L29" s="40"/>
      <c r="M29" s="40"/>
      <c r="N29" s="39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0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9" customFormat="1" ht="15" customHeight="1" x14ac:dyDescent="0.25">
      <c r="A30" s="1"/>
      <c r="B30" s="1" t="s">
        <v>50</v>
      </c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0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53</v>
      </c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0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55</v>
      </c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0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0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0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0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0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0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0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0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0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0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0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0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0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0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0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0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0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0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0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0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0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0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0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0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0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0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0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0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0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0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0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0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0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0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0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0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0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0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0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0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0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0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0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0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0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0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0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0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0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0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0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0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0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0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0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0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0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0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0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0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0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0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0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0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0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0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0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0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0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0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0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60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60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60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60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60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2"/>
      <c r="O108" s="24"/>
      <c r="P108" s="24"/>
      <c r="Q108" s="24"/>
      <c r="R108" s="24"/>
      <c r="S108" s="24"/>
      <c r="T108" s="24"/>
      <c r="U108" s="1"/>
      <c r="V108" s="42"/>
      <c r="W108" s="1"/>
      <c r="X108" s="1"/>
      <c r="Y108" s="24"/>
      <c r="Z108" s="24"/>
      <c r="AA108" s="60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2"/>
      <c r="O109" s="24"/>
      <c r="P109" s="24"/>
      <c r="Q109" s="24"/>
      <c r="R109" s="24"/>
      <c r="S109" s="24"/>
      <c r="T109" s="24"/>
      <c r="U109" s="1"/>
      <c r="V109" s="42"/>
      <c r="W109" s="1"/>
      <c r="X109" s="1"/>
      <c r="Y109" s="24"/>
      <c r="Z109" s="24"/>
      <c r="AA109" s="60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2"/>
      <c r="O110" s="24"/>
      <c r="P110" s="24"/>
      <c r="Q110" s="24"/>
      <c r="R110" s="24"/>
      <c r="S110" s="24"/>
      <c r="T110" s="24"/>
      <c r="U110" s="1"/>
      <c r="V110" s="42"/>
      <c r="W110" s="1"/>
      <c r="X110" s="1"/>
      <c r="Y110" s="24"/>
      <c r="Z110" s="24"/>
      <c r="AA110" s="60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2"/>
      <c r="O111" s="24"/>
      <c r="P111" s="24"/>
      <c r="Q111" s="24"/>
      <c r="R111" s="24"/>
      <c r="S111" s="24"/>
      <c r="T111" s="24"/>
      <c r="U111" s="1"/>
      <c r="V111" s="42"/>
      <c r="W111" s="1"/>
      <c r="X111" s="1"/>
      <c r="Y111" s="24"/>
      <c r="Z111" s="24"/>
      <c r="AA111" s="60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2"/>
      <c r="O112" s="24"/>
      <c r="P112" s="24"/>
      <c r="Q112" s="24"/>
      <c r="R112" s="24"/>
      <c r="S112" s="24"/>
      <c r="T112" s="24"/>
      <c r="U112" s="1"/>
      <c r="V112" s="42"/>
      <c r="W112" s="1"/>
      <c r="X112" s="1"/>
      <c r="Y112" s="24"/>
      <c r="Z112" s="24"/>
      <c r="AA112" s="60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2"/>
      <c r="O113" s="24"/>
      <c r="P113" s="24"/>
      <c r="Q113" s="24"/>
      <c r="R113" s="24"/>
      <c r="S113" s="24"/>
      <c r="T113" s="24"/>
      <c r="U113" s="1"/>
      <c r="V113" s="42"/>
      <c r="W113" s="1"/>
      <c r="X113" s="1"/>
      <c r="Y113" s="24"/>
      <c r="Z113" s="24"/>
      <c r="AA113" s="60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</sheetData>
  <sortState ref="B19:AG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2020-09-09T13:53:51Z</dcterms:modified>
</cp:coreProperties>
</file>